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_rels/sheet5.xml.rels" ContentType="application/vnd.openxmlformats-package.relationships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tart here" sheetId="1" state="visible" r:id="rId3"/>
    <sheet name="1 Live prices" sheetId="2" state="visible" r:id="rId4"/>
    <sheet name="2 PE and market cap" sheetId="3" state="visible" r:id="rId5"/>
    <sheet name="3 52-week range" sheetId="4" state="visible" r:id="rId6"/>
    <sheet name="4 Price history" sheetId="5" state="visible" r:id="rId7"/>
    <sheet name="5 Currency" sheetId="6" state="visible" r:id="rId8"/>
    <sheet name="6 Mini portfolio" sheetId="7" state="visible" r:id="rId9"/>
    <sheet name="Practice" sheetId="8" state="visible" r:id="rId10"/>
    <sheet name="Excel vs Sheets" sheetId="9" state="visible" r:id="rId11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<sst xmlns="http://schemas.openxmlformats.org/spreadsheetml/2006/main" count="221" uniqueCount="169">
  <si>
    <t xml:space="preserve">GOOGLEFINANCE: free examples (Google Sheets only)</t>
  </si>
  <si>
    <t xml:space="preserve">Every example from the GOOGLEFINANCE article: live stock prices, history, currency and a mini portfolio, plus practice tasks.</t>
  </si>
  <si>
    <t xml:space="preserve">Google Sheets only</t>
  </si>
  <si>
    <t xml:space="preserve">The live formulas in this file only calculate in Google Sheets. In Excel or LibreOffice they show a name error, so every example also shows the result next to it, and the Excel alternative is on the last tab.</t>
  </si>
  <si>
    <t xml:space="preserve">What's inside</t>
  </si>
  <si>
    <t xml:space="preserve">1 Live prices</t>
  </si>
  <si>
    <t xml:space="preserve">Current price and today's change for a list of tickers</t>
  </si>
  <si>
    <t xml:space="preserve">2 PE and market cap</t>
  </si>
  <si>
    <t xml:space="preserve">Valuation numbers with one word changed</t>
  </si>
  <si>
    <t xml:space="preserve">3 52-week range</t>
  </si>
  <si>
    <t xml:space="preserve">Where each price sits between its 52-week low and high</t>
  </si>
  <si>
    <t xml:space="preserve">4 Price history</t>
  </si>
  <si>
    <t xml:space="preserve">Daily closes for a date range, plus a SPARKLINE trend</t>
  </si>
  <si>
    <t xml:space="preserve">5 Currency</t>
  </si>
  <si>
    <t xml:space="preserve">Convert euros to dollars with CURRENCY:EURUSD</t>
  </si>
  <si>
    <t xml:space="preserve">6 Mini portfolio</t>
  </si>
  <si>
    <t xml:space="preserve">Shares × price, value and gain %</t>
  </si>
  <si>
    <t xml:space="preserve">Practice</t>
  </si>
  <si>
    <t xml:space="preserve">5 tasks with instant checks (work in Sheets and Excel)</t>
  </si>
  <si>
    <t xml:space="preserve">Excel vs Sheets</t>
  </si>
  <si>
    <t xml:space="preserve">What to use in Excel instead</t>
  </si>
  <si>
    <t xml:space="preserve">How to use it</t>
  </si>
  <si>
    <t xml:space="preserve">•  Mint cells are inputs: change them and watch the results update.</t>
  </si>
  <si>
    <t xml:space="preserve">•  Every formula from the article sits in the same cells as in the article, so you can copy and paste it.</t>
  </si>
  <si>
    <t xml:space="preserve">•  Grey cells are results written in for reference, so the file still makes sense outside Google Sheets.</t>
  </si>
  <si>
    <t xml:space="preserve">•  Grey 'Example result (captured, illustrative)' numbers are made up. Real prices come from the live cells in Google Sheets.</t>
  </si>
  <si>
    <t xml:space="preserve">•  Data can be delayed up to 20 minutes. It's for information, not trading, and nothing here is financial advice.</t>
  </si>
  <si>
    <t xml:space="preserve">Example</t>
  </si>
  <si>
    <t xml:space="preserve">an input cell you can change</t>
  </si>
  <si>
    <t xml:space="preserve">Links</t>
  </si>
  <si>
    <t xml:space="preserve">Full article</t>
  </si>
  <si>
    <t xml:space="preserve">https://masterthesheets.com/blog/googlefinance</t>
  </si>
  <si>
    <t xml:space="preserve">Free White Belt course</t>
  </si>
  <si>
    <t xml:space="preserve">https://masterthesheets.com/courses/white-belt</t>
  </si>
  <si>
    <t xml:space="preserve">Template: Stock Analyzer &amp; Portfolio Tracker</t>
  </si>
  <si>
    <t xml:space="preserve">https://masterthesheets.etsy.com/listing/4584293326</t>
  </si>
  <si>
    <t xml:space="preserve">Also useful: Net Worth &amp; Investment Tracker</t>
  </si>
  <si>
    <t xml:space="preserve">https://masterthesheets.etsy.com/listing/4583632038</t>
  </si>
  <si>
    <t xml:space="preserve">Free to use for yourself and your team. Please don't resell it. Made by MasterTheSheets. Master The Sheets. Learn it by doing it.</t>
  </si>
  <si>
    <t xml:space="preserve">Ticker</t>
  </si>
  <si>
    <t xml:space="preserve">Price</t>
  </si>
  <si>
    <t xml:space="preserve">Change %</t>
  </si>
  <si>
    <t xml:space="preserve">Price (example)</t>
  </si>
  <si>
    <t xml:space="preserve">Change % (example)</t>
  </si>
  <si>
    <t xml:space="preserve">Formulas</t>
  </si>
  <si>
    <t xml:space="preserve">Live (Google Sheets)</t>
  </si>
  <si>
    <t xml:space="preserve">Formula as text</t>
  </si>
  <si>
    <t xml:space="preserve">NASDAQ:AAPL</t>
  </si>
  <si>
    <t xml:space="preserve">Current price</t>
  </si>
  <si>
    <t xml:space="preserve">=GOOGLEFINANCE(A2,"price")</t>
  </si>
  <si>
    <t xml:space="preserve">NASDAQ:MSFT</t>
  </si>
  <si>
    <t xml:space="preserve">Today's change %</t>
  </si>
  <si>
    <t xml:space="preserve">=GOOGLEFINANCE(A2,"changepct")</t>
  </si>
  <si>
    <t xml:space="preserve">NYSE:KO</t>
  </si>
  <si>
    <t xml:space="preserve">How delayed is it? (minutes)</t>
  </si>
  <si>
    <t xml:space="preserve">=GOOGLEFINANCE(A2,"datadelay")</t>
  </si>
  <si>
    <t xml:space="preserve">Example result (captured, illustrative): made-up example numbers, not real quotes. The live cells fetch today's data in Google Sheets.</t>
  </si>
  <si>
    <t xml:space="preserve">Change % comes back as a plain number: 1.2 means +1.2% today.</t>
  </si>
  <si>
    <t xml:space="preserve">P/E</t>
  </si>
  <si>
    <t xml:space="preserve">Market cap ($bn)</t>
  </si>
  <si>
    <t xml:space="preserve">P/E (example)</t>
  </si>
  <si>
    <t xml:space="preserve">Market cap $bn (example)</t>
  </si>
  <si>
    <t xml:space="preserve">P/E ratio</t>
  </si>
  <si>
    <t xml:space="preserve">=GOOGLEFINANCE(A2,"pe")</t>
  </si>
  <si>
    <t xml:space="preserve">Market cap in $bn</t>
  </si>
  <si>
    <t xml:space="preserve">=GOOGLEFINANCE(A2,"marketcap")/1000000000</t>
  </si>
  <si>
    <t xml:space="preserve">Earnings per share</t>
  </si>
  <si>
    <t xml:space="preserve">=GOOGLEFINANCE(A2,"eps")</t>
  </si>
  <si>
    <t xml:space="preserve">Dividing by 1,000,000,000 turns the market cap into billions, so 3,150 means $3.15 trillion.</t>
  </si>
  <si>
    <t xml:space="preserve">52-week low</t>
  </si>
  <si>
    <t xml:space="preserve">52-week high</t>
  </si>
  <si>
    <t xml:space="preserve">Position in range</t>
  </si>
  <si>
    <t xml:space="preserve">Low (example)</t>
  </si>
  <si>
    <t xml:space="preserve">High (example)</t>
  </si>
  <si>
    <t xml:space="preserve">Position (example)</t>
  </si>
  <si>
    <t xml:space="preserve">=GOOGLEFINANCE(A2,"low52")</t>
  </si>
  <si>
    <t xml:space="preserve">=GOOGLEFINANCE(A2,"high52")</t>
  </si>
  <si>
    <t xml:space="preserve">=(B2-C2)/(D2-C2)</t>
  </si>
  <si>
    <t xml:space="preserve">0% = sitting at the 52-week low, 100% = at the 52-week high. The example Position column is a live formula on the example numbers.</t>
  </si>
  <si>
    <t xml:space="preserve">Start</t>
  </si>
  <si>
    <t xml:space="preserve">End</t>
  </si>
  <si>
    <t xml:space="preserve">Trend</t>
  </si>
  <si>
    <t xml:space="preserve">Daily closes table</t>
  </si>
  <si>
    <t xml:space="preserve">Spills a table: see A5</t>
  </si>
  <si>
    <t xml:space="preserve">=GOOGLEFINANCE(A2,"close",B2,C2,"DAILY")</t>
  </si>
  <si>
    <t xml:space="preserve">Sparkline in one cell</t>
  </si>
  <si>
    <t xml:space="preserve">=SPARKLINE(INDEX(GOOGLEFINANCE(A2,"close",B2,C2,"DAILY"),,2))</t>
  </si>
  <si>
    <t xml:space="preserve">A5 spills the full Date / Close table down (header + one row per trading day):</t>
  </si>
  <si>
    <t xml:space="preserve">Last 90 days, always fresh</t>
  </si>
  <si>
    <t xml:space="preserve">=SPARKLINE(INDEX(GOOGLEFINANCE(A2,"close",TODAY()-90,TODAY(),"DAILY"),,2))</t>
  </si>
  <si>
    <t xml:space="preserve">Date (example)</t>
  </si>
  <si>
    <t xml:space="preserve">Close (example)</t>
  </si>
  <si>
    <t xml:space="preserve">Weekly instead of daily</t>
  </si>
  <si>
    <t xml:space="preserve">Spills: paste in an empty area</t>
  </si>
  <si>
    <t xml:space="preserve">=GOOGLEFINANCE(A2,"close",B2,C2,"WEEKLY")</t>
  </si>
  <si>
    <t xml:space="preserve">Excel view of the example closes (the SPARKLINE in D2 does this inside one cell in Sheets)</t>
  </si>
  <si>
    <t xml:space="preserve">Example result (captured, illustrative): made-up closes to show the shape. Sheets returns the time as 16:00 (market close).</t>
  </si>
  <si>
    <t xml:space="preserve">Item</t>
  </si>
  <si>
    <t xml:space="preserve">Price in EUR</t>
  </si>
  <si>
    <t xml:space="preserve">Price in USD</t>
  </si>
  <si>
    <t xml:space="preserve">EURUSD rate (example)</t>
  </si>
  <si>
    <t xml:space="preserve">Price in USD (example)</t>
  </si>
  <si>
    <t xml:space="preserve">Hotel, 3 nights</t>
  </si>
  <si>
    <t xml:space="preserve">Today's EUR to USD rate</t>
  </si>
  <si>
    <t xml:space="preserve">=GOOGLEFINANCE("CURRENCY:EURUSD")</t>
  </si>
  <si>
    <t xml:space="preserve">Dinner</t>
  </si>
  <si>
    <t xml:space="preserve">Convert one price</t>
  </si>
  <si>
    <t xml:space="preserve">=B2*GOOGLEFINANCE("CURRENCY:EURUSD")</t>
  </si>
  <si>
    <t xml:space="preserve">Museum tickets</t>
  </si>
  <si>
    <t xml:space="preserve">Other way round</t>
  </si>
  <si>
    <t xml:space="preserve">=GOOGLEFINANCE("CURRENCY:USDEUR")</t>
  </si>
  <si>
    <t xml:space="preserve">Total</t>
  </si>
  <si>
    <t xml:space="preserve">Example result (captured, illustrative): 1.10 is a made-up example rate. Change it and the example column follows.</t>
  </si>
  <si>
    <t xml:space="preserve">Shares</t>
  </si>
  <si>
    <t xml:space="preserve">Buy price</t>
  </si>
  <si>
    <t xml:space="preserve">Price now</t>
  </si>
  <si>
    <t xml:space="preserve">Value</t>
  </si>
  <si>
    <t xml:space="preserve">Gain %</t>
  </si>
  <si>
    <t xml:space="preserve">Price now (example)</t>
  </si>
  <si>
    <t xml:space="preserve">Value (example)</t>
  </si>
  <si>
    <t xml:space="preserve">Gain % (example)</t>
  </si>
  <si>
    <t xml:space="preserve">=B2*D2</t>
  </si>
  <si>
    <t xml:space="preserve">=D2/C2-1</t>
  </si>
  <si>
    <t xml:space="preserve">Total value</t>
  </si>
  <si>
    <t xml:space="preserve">=SUM(E2:E4)</t>
  </si>
  <si>
    <t xml:space="preserve">Total gain %</t>
  </si>
  <si>
    <t xml:space="preserve">=SUM(E2:E4)/SUMPRODUCT(B2:B4,C2:C4)-1</t>
  </si>
  <si>
    <t xml:space="preserve">Example result (captured, illustrative): example prices, not real quotes. Shares and buy prices are inputs: change them.</t>
  </si>
  <si>
    <t xml:space="preserve">Not financial advice. Data can be delayed up to 20 minutes and is for information, not trading.</t>
  </si>
  <si>
    <t xml:space="preserve">52w low (example)</t>
  </si>
  <si>
    <t xml:space="preserve">52w high (example)</t>
  </si>
  <si>
    <t xml:space="preserve">#</t>
  </si>
  <si>
    <t xml:space="preserve">Task</t>
  </si>
  <si>
    <t xml:space="preserve">Your answer</t>
  </si>
  <si>
    <t xml:space="preserve">Check</t>
  </si>
  <si>
    <t xml:space="preserve">Hint</t>
  </si>
  <si>
    <t xml:space="preserve">Value of the AAPL holding (shares × price).</t>
  </si>
  <si>
    <t xml:space="preserve">Shares times the example price, both on row 2.</t>
  </si>
  <si>
    <t xml:space="preserve">Gain % on MSFT since you bought it.</t>
  </si>
  <si>
    <t xml:space="preserve">Price now divided by buy price, minus 1. Format as %.</t>
  </si>
  <si>
    <t xml:space="preserve">Where does KO sit in its 52-week range?</t>
  </si>
  <si>
    <t xml:space="preserve">(price - low) / (high - low). 0% = at the low.</t>
  </si>
  <si>
    <t xml:space="preserve">Total value of all three holdings.</t>
  </si>
  <si>
    <t xml:space="preserve">SUMPRODUCT multiplies shares by price row by row and adds it up.</t>
  </si>
  <si>
    <t xml:space="preserve">The EUR amount in B7, in USD.</t>
  </si>
  <si>
    <t xml:space="preserve">Multiply by the rate. In Sheets: =B7*GOOGLEFINANCE("CURRENCY:EURUSD")</t>
  </si>
  <si>
    <t xml:space="preserve">EUR amount</t>
  </si>
  <si>
    <t xml:space="preserve">EURUSD (example)</t>
  </si>
  <si>
    <t xml:space="preserve">These tasks use the example numbers, so they work in Google Sheets and Excel. Swap column D for =GOOGLEFINANCE(A2,"price") in Sheets to practise on live data.</t>
  </si>
  <si>
    <t xml:space="preserve">Excel vs Sheets: GOOGLEFINANCE</t>
  </si>
  <si>
    <t xml:space="preserve">GOOGLEFINANCE is Google Sheets only. In Excel 365, use the Stocks data type and STOCKHISTORY.</t>
  </si>
  <si>
    <t xml:space="preserve">You want…</t>
  </si>
  <si>
    <t xml:space="preserve">Google Sheets</t>
  </si>
  <si>
    <t xml:space="preserve">Excel 365</t>
  </si>
  <si>
    <t xml:space="preserve">Type the ticker, select it, Data &gt; Stocks. Then =A2.Price</t>
  </si>
  <si>
    <t xml:space="preserve">P/E, market cap</t>
  </si>
  <si>
    <t xml:space="preserve">=GOOGLEFINANCE(A2,"pe") / "marketcap"</t>
  </si>
  <si>
    <t xml:space="preserve">Stocks data type fields, e.g. =A2.[P/E] (pick fields with the Insert Data button)</t>
  </si>
  <si>
    <t xml:space="preserve">52-week low / high</t>
  </si>
  <si>
    <t xml:space="preserve">=GOOGLEFINANCE(A2,"low52") / "high52"</t>
  </si>
  <si>
    <t xml:space="preserve">Stocks data type fields (52 week low / 52 week high)</t>
  </si>
  <si>
    <t xml:space="preserve">Daily closes</t>
  </si>
  <si>
    <t xml:space="preserve">=STOCKHISTORY(A2,B2,C2,0)  (0 = daily)</t>
  </si>
  <si>
    <t xml:space="preserve">Trend in one cell</t>
  </si>
  <si>
    <t xml:space="preserve">=SPARKLINE(INDEX(GOOGLEFINANCE(…),,2))</t>
  </si>
  <si>
    <t xml:space="preserve">Insert &gt; Sparklines &gt; Line, pointed at the STOCKHISTORY closes</t>
  </si>
  <si>
    <t xml:space="preserve">Currency rate</t>
  </si>
  <si>
    <t xml:space="preserve">Type EUR/USD, Data &gt; Currencies, then read the Price field</t>
  </si>
  <si>
    <t xml:space="preserve">Both apps: data can be delayed and is for information only. Not for trading, not financial advice.</t>
  </si>
</sst>
</file>

<file path=xl/styles.xml><?xml version="1.0" encoding="utf-8"?>
<styleSheet xmlns="http://schemas.openxmlformats.org/spreadsheetml/2006/main">
  <numFmts count="13">
    <numFmt numFmtId="164" formatCode="General"/>
    <numFmt numFmtId="165" formatCode="\$#,##0.00"/>
    <numFmt numFmtId="166" formatCode="0.00"/>
    <numFmt numFmtId="167" formatCode="General"/>
    <numFmt numFmtId="168" formatCode="0.0"/>
    <numFmt numFmtId="169" formatCode="\$#,##0"/>
    <numFmt numFmtId="170" formatCode="0%"/>
    <numFmt numFmtId="171" formatCode="d\ mmm\ yyyy"/>
    <numFmt numFmtId="172" formatCode="d\ mmm\ yyyy\ h:mm"/>
    <numFmt numFmtId="173" formatCode="\€#,##0.00"/>
    <numFmt numFmtId="174" formatCode="0"/>
    <numFmt numFmtId="175" formatCode="0.0%"/>
    <numFmt numFmtId="176" formatCode="\€#,##0"/>
  </numFmts>
  <fonts count="22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8"/>
      <color rgb="FF1F7A4D"/>
      <name val="Montserrat"/>
      <family val="0"/>
      <charset val="1"/>
    </font>
    <font>
      <sz val="9"/>
      <color rgb="FF4A5A51"/>
      <name val="Montserrat"/>
      <family val="0"/>
      <charset val="1"/>
    </font>
    <font>
      <b val="true"/>
      <sz val="11"/>
      <color rgb="FFFFFFFF"/>
      <name val="Montserrat"/>
      <family val="0"/>
      <charset val="1"/>
    </font>
    <font>
      <sz val="10"/>
      <color rgb="FF222222"/>
      <name val="Montserrat"/>
      <family val="0"/>
      <charset val="1"/>
    </font>
    <font>
      <b val="true"/>
      <sz val="11"/>
      <color rgb="FF1F7A4D"/>
      <name val="Montserrat"/>
      <family val="0"/>
      <charset val="1"/>
    </font>
    <font>
      <b val="true"/>
      <sz val="10"/>
      <color rgb="FF222222"/>
      <name val="Montserrat"/>
      <family val="0"/>
      <charset val="1"/>
    </font>
    <font>
      <sz val="10"/>
      <color rgb="FF1F7A4D"/>
      <name val="Montserrat"/>
      <family val="0"/>
      <charset val="1"/>
    </font>
    <font>
      <i val="true"/>
      <sz val="9"/>
      <color rgb="FF4A5A51"/>
      <name val="Montserrat"/>
      <family val="0"/>
      <charset val="1"/>
    </font>
    <font>
      <b val="true"/>
      <sz val="10"/>
      <color rgb="FFFFFFFF"/>
      <name val="Montserrat"/>
      <family val="0"/>
      <charset val="1"/>
    </font>
    <font>
      <b val="true"/>
      <sz val="9"/>
      <color rgb="FF222222"/>
      <name val="Montserrat"/>
      <family val="0"/>
      <charset val="1"/>
    </font>
    <font>
      <sz val="9"/>
      <color rgb="FF333333"/>
      <name val="Montserrat"/>
      <family val="0"/>
      <charset val="1"/>
    </font>
    <font>
      <i val="true"/>
      <sz val="8"/>
      <color rgb="FF4A5A51"/>
      <name val="Montserrat"/>
      <family val="0"/>
      <charset val="1"/>
    </font>
    <font>
      <b val="true"/>
      <sz val="9"/>
      <color rgb="FF1F7A4D"/>
      <name val="Montserrat"/>
      <family val="0"/>
      <charset val="1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  <font>
      <b val="true"/>
      <sz val="10"/>
      <color rgb="FF1F7A4D"/>
      <name val="Montserrat"/>
      <family val="0"/>
      <charset val="1"/>
    </font>
    <font>
      <sz val="8"/>
      <color rgb="FF4A5A51"/>
      <name val="Montserrat"/>
      <family val="0"/>
      <charset val="1"/>
    </font>
    <font>
      <sz val="9"/>
      <color rgb="FF222222"/>
      <name val="Montserrat"/>
      <family val="0"/>
      <charset val="1"/>
    </font>
  </fonts>
  <fills count="7">
    <fill>
      <patternFill patternType="none"/>
    </fill>
    <fill>
      <patternFill patternType="gray125"/>
    </fill>
    <fill>
      <patternFill patternType="solid">
        <fgColor rgb="FF1F7A4D"/>
        <bgColor rgb="FF008080"/>
      </patternFill>
    </fill>
    <fill>
      <patternFill patternType="solid">
        <fgColor rgb="FFDDF0E3"/>
        <bgColor rgb="FFEFEFEF"/>
      </patternFill>
    </fill>
    <fill>
      <patternFill patternType="solid">
        <fgColor rgb="FFBFE3CB"/>
        <bgColor rgb="FFD5DDD8"/>
      </patternFill>
    </fill>
    <fill>
      <patternFill patternType="solid">
        <fgColor rgb="FFF4F6F5"/>
        <bgColor rgb="FFEFEFEF"/>
      </patternFill>
    </fill>
    <fill>
      <patternFill patternType="solid">
        <fgColor rgb="FFEFEFEF"/>
        <bgColor rgb="FFF4F6F5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5DDD8"/>
      </left>
      <right style="thin">
        <color rgb="FFD5DDD8"/>
      </right>
      <top style="thin">
        <color rgb="FFD5DDD8"/>
      </top>
      <bottom style="thin">
        <color rgb="FFD5DDD8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2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2" fillId="2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9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7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3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9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9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7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7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9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7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1" fontId="7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9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9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2" fontId="7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3" fontId="7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9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6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3" fontId="9" fillId="6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9" fillId="6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4" fontId="7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5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5" fontId="7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6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5" fontId="9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5" fontId="9" fillId="6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0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6" fontId="7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7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21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1F7A4D"/>
      <rgbColor rgb="FFD5DDD8"/>
      <rgbColor rgb="FF878787"/>
      <rgbColor rgb="FF9999FF"/>
      <rgbColor rgb="FF993366"/>
      <rgbColor rgb="FFF4F6F5"/>
      <rgbColor rgb="FFEFEFE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BFE3CB"/>
      <rgbColor rgb="FFDDF0E3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4A5A51"/>
      <rgbColor rgb="FF969696"/>
      <rgbColor rgb="FF003366"/>
      <rgbColor rgb="FF339966"/>
      <rgbColor rgb="FF003300"/>
      <rgbColor rgb="FF222222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worksheet" Target="worksheets/sheet9.xml"/><Relationship Id="rId12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Close (example)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ineChart>
        <c:grouping val="standard"/>
        <c:varyColors val="0"/>
        <c:ser>
          <c:idx val="0"/>
          <c:order val="0"/>
          <c:tx>
            <c:strRef>
              <c:f>'4 Price history'!G5</c:f>
              <c:strCache>
                <c:ptCount val="1"/>
                <c:pt idx="0">
                  <c:v>Close (example)</c:v>
                </c:pt>
              </c:strCache>
            </c:strRef>
          </c:tx>
          <c:spPr>
            <a:solidFill>
              <a:srgbClr val="1f7a4d"/>
            </a:solidFill>
            <a:ln w="28440">
              <a:solidFill>
                <a:srgbClr val="1f7a4d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'4 Price history'!$F$6:$F$27</c:f>
              <c:strCache>
                <c:ptCount val="22"/>
                <c:pt idx="0">
                  <c:v>1 Jul 2026 16:00</c:v>
                </c:pt>
                <c:pt idx="1">
                  <c:v>2 Jul 2026 16:00</c:v>
                </c:pt>
                <c:pt idx="2">
                  <c:v>6 Jul 2026 16:00</c:v>
                </c:pt>
                <c:pt idx="3">
                  <c:v>7 Jul 2026 16:00</c:v>
                </c:pt>
                <c:pt idx="4">
                  <c:v>8 Jul 2026 16:00</c:v>
                </c:pt>
                <c:pt idx="5">
                  <c:v>9 Jul 2026 16:00</c:v>
                </c:pt>
                <c:pt idx="6">
                  <c:v>10 Jul 2026 16:00</c:v>
                </c:pt>
                <c:pt idx="7">
                  <c:v>13 Jul 2026 16:00</c:v>
                </c:pt>
                <c:pt idx="8">
                  <c:v>14 Jul 2026 16:00</c:v>
                </c:pt>
                <c:pt idx="9">
                  <c:v>15 Jul 2026 16:00</c:v>
                </c:pt>
                <c:pt idx="10">
                  <c:v>16 Jul 2026 16:00</c:v>
                </c:pt>
                <c:pt idx="11">
                  <c:v>17 Jul 2026 16:00</c:v>
                </c:pt>
                <c:pt idx="12">
                  <c:v>20 Jul 2026 16:00</c:v>
                </c:pt>
                <c:pt idx="13">
                  <c:v>21 Jul 2026 16:00</c:v>
                </c:pt>
                <c:pt idx="14">
                  <c:v>22 Jul 2026 16:00</c:v>
                </c:pt>
                <c:pt idx="15">
                  <c:v>23 Jul 2026 16:00</c:v>
                </c:pt>
                <c:pt idx="16">
                  <c:v>24 Jul 2026 16:00</c:v>
                </c:pt>
                <c:pt idx="17">
                  <c:v>27 Jul 2026 16:00</c:v>
                </c:pt>
                <c:pt idx="18">
                  <c:v>28 Jul 2026 16:00</c:v>
                </c:pt>
                <c:pt idx="19">
                  <c:v>29 Jul 2026 16:00</c:v>
                </c:pt>
                <c:pt idx="20">
                  <c:v>30 Jul 2026 16:00</c:v>
                </c:pt>
                <c:pt idx="21">
                  <c:v>31 Jul 2026 16:00</c:v>
                </c:pt>
              </c:strCache>
            </c:strRef>
          </c:cat>
          <c:val>
            <c:numRef>
              <c:f>'4 Price history'!$G$6:$G$27</c:f>
              <c:numCache>
                <c:formatCode>\$#,##0.00</c:formatCode>
                <c:ptCount val="22"/>
                <c:pt idx="0">
                  <c:v>201.4</c:v>
                </c:pt>
                <c:pt idx="1">
                  <c:v>202.85</c:v>
                </c:pt>
                <c:pt idx="2">
                  <c:v>204.1</c:v>
                </c:pt>
                <c:pt idx="3">
                  <c:v>203.25</c:v>
                </c:pt>
                <c:pt idx="4">
                  <c:v>205.6</c:v>
                </c:pt>
                <c:pt idx="5">
                  <c:v>206.3</c:v>
                </c:pt>
                <c:pt idx="6">
                  <c:v>205.1</c:v>
                </c:pt>
                <c:pt idx="7">
                  <c:v>207.45</c:v>
                </c:pt>
                <c:pt idx="8">
                  <c:v>208.9</c:v>
                </c:pt>
                <c:pt idx="9">
                  <c:v>208.15</c:v>
                </c:pt>
                <c:pt idx="10">
                  <c:v>209.7</c:v>
                </c:pt>
                <c:pt idx="11">
                  <c:v>211.2</c:v>
                </c:pt>
                <c:pt idx="12">
                  <c:v>210.35</c:v>
                </c:pt>
                <c:pt idx="13">
                  <c:v>212.8</c:v>
                </c:pt>
                <c:pt idx="14">
                  <c:v>211.95</c:v>
                </c:pt>
                <c:pt idx="15">
                  <c:v>213.4</c:v>
                </c:pt>
                <c:pt idx="16">
                  <c:v>212.1</c:v>
                </c:pt>
                <c:pt idx="17">
                  <c:v>209.85</c:v>
                </c:pt>
                <c:pt idx="18">
                  <c:v>208.6</c:v>
                </c:pt>
                <c:pt idx="19">
                  <c:v>210.25</c:v>
                </c:pt>
                <c:pt idx="20">
                  <c:v>211.7</c:v>
                </c:pt>
                <c:pt idx="21">
                  <c:v>210</c:v>
                </c:pt>
              </c:numCache>
            </c:numRef>
          </c:val>
          <c:smooth val="0"/>
        </c:ser>
        <c:hiLowLines>
          <c:spPr>
            <a:ln w="0">
              <a:noFill/>
            </a:ln>
          </c:spPr>
        </c:hiLowLines>
        <c:marker val="0"/>
        <c:axId val="83737993"/>
        <c:axId val="35149060"/>
      </c:lineChart>
      <c:catAx>
        <c:axId val="83737993"/>
        <c:scaling>
          <c:orientation val="minMax"/>
        </c:scaling>
        <c:delete val="0"/>
        <c:axPos val="b"/>
        <c:numFmt formatCode="d\ mmm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35149060"/>
        <c:crosses val="autoZero"/>
        <c:auto val="1"/>
        <c:lblAlgn val="ctr"/>
        <c:lblOffset val="100"/>
        <c:noMultiLvlLbl val="0"/>
      </c:catAx>
      <c:valAx>
        <c:axId val="35149060"/>
        <c:scaling>
          <c:orientation val="minMax"/>
          <c:max val="215"/>
          <c:min val="195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\$#,##0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83737993"/>
        <c:crosses val="autoZero"/>
        <c:crossBetween val="between"/>
      </c:valAx>
      <c:spPr>
        <a:noFill/>
        <a:ln w="0">
          <a:noFill/>
        </a:ln>
      </c:spPr>
    </c:plotArea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8</xdr:col>
      <xdr:colOff>0</xdr:colOff>
      <xdr:row>11</xdr:row>
      <xdr:rowOff>0</xdr:rowOff>
    </xdr:from>
    <xdr:to>
      <xdr:col>10</xdr:col>
      <xdr:colOff>513360</xdr:colOff>
      <xdr:row>23</xdr:row>
      <xdr:rowOff>53640</xdr:rowOff>
    </xdr:to>
    <xdr:graphicFrame>
      <xdr:nvGraphicFramePr>
        <xdr:cNvPr id="0" name="Chart 1"/>
        <xdr:cNvGraphicFramePr/>
      </xdr:nvGraphicFramePr>
      <xdr:xfrm>
        <a:off x="7330320" y="2476440"/>
        <a:ext cx="4319640" cy="233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5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C31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44"/>
    <col collapsed="false" customWidth="true" hidden="false" outlineLevel="0" max="3" min="3" style="0" width="100"/>
  </cols>
  <sheetData>
    <row r="2" customFormat="false" ht="22.05" hidden="false" customHeight="false" outlineLevel="0" collapsed="false">
      <c r="B2" s="1" t="s">
        <v>0</v>
      </c>
    </row>
    <row r="3" customFormat="false" ht="15" hidden="false" customHeight="false" outlineLevel="0" collapsed="false">
      <c r="B3" s="2" t="s">
        <v>1</v>
      </c>
    </row>
    <row r="5" customFormat="false" ht="42" hidden="false" customHeight="true" outlineLevel="0" collapsed="false">
      <c r="B5" s="3" t="s">
        <v>2</v>
      </c>
      <c r="C5" s="4" t="s">
        <v>3</v>
      </c>
    </row>
    <row r="7" customFormat="false" ht="15" hidden="false" customHeight="false" outlineLevel="0" collapsed="false">
      <c r="B7" s="5" t="s">
        <v>4</v>
      </c>
    </row>
    <row r="8" customFormat="false" ht="15" hidden="false" customHeight="false" outlineLevel="0" collapsed="false">
      <c r="B8" s="6" t="s">
        <v>5</v>
      </c>
      <c r="C8" s="7" t="s">
        <v>6</v>
      </c>
    </row>
    <row r="9" customFormat="false" ht="15" hidden="false" customHeight="false" outlineLevel="0" collapsed="false">
      <c r="B9" s="6" t="s">
        <v>7</v>
      </c>
      <c r="C9" s="7" t="s">
        <v>8</v>
      </c>
    </row>
    <row r="10" customFormat="false" ht="15" hidden="false" customHeight="false" outlineLevel="0" collapsed="false">
      <c r="B10" s="6" t="s">
        <v>9</v>
      </c>
      <c r="C10" s="7" t="s">
        <v>10</v>
      </c>
    </row>
    <row r="11" customFormat="false" ht="15" hidden="false" customHeight="false" outlineLevel="0" collapsed="false">
      <c r="B11" s="6" t="s">
        <v>11</v>
      </c>
      <c r="C11" s="7" t="s">
        <v>12</v>
      </c>
    </row>
    <row r="12" customFormat="false" ht="15" hidden="false" customHeight="false" outlineLevel="0" collapsed="false">
      <c r="B12" s="6" t="s">
        <v>13</v>
      </c>
      <c r="C12" s="7" t="s">
        <v>14</v>
      </c>
    </row>
    <row r="13" customFormat="false" ht="15" hidden="false" customHeight="false" outlineLevel="0" collapsed="false">
      <c r="B13" s="6" t="s">
        <v>15</v>
      </c>
      <c r="C13" s="7" t="s">
        <v>16</v>
      </c>
    </row>
    <row r="14" customFormat="false" ht="15" hidden="false" customHeight="false" outlineLevel="0" collapsed="false">
      <c r="B14" s="6" t="s">
        <v>17</v>
      </c>
      <c r="C14" s="7" t="s">
        <v>18</v>
      </c>
    </row>
    <row r="15" customFormat="false" ht="15" hidden="false" customHeight="false" outlineLevel="0" collapsed="false">
      <c r="B15" s="6" t="s">
        <v>19</v>
      </c>
      <c r="C15" s="7" t="s">
        <v>20</v>
      </c>
    </row>
    <row r="17" customFormat="false" ht="15" hidden="false" customHeight="false" outlineLevel="0" collapsed="false">
      <c r="B17" s="5" t="s">
        <v>21</v>
      </c>
    </row>
    <row r="18" customFormat="false" ht="15" hidden="false" customHeight="false" outlineLevel="0" collapsed="false">
      <c r="B18" s="7" t="s">
        <v>22</v>
      </c>
    </row>
    <row r="19" customFormat="false" ht="15" hidden="false" customHeight="false" outlineLevel="0" collapsed="false">
      <c r="B19" s="7" t="s">
        <v>23</v>
      </c>
    </row>
    <row r="20" customFormat="false" ht="15" hidden="false" customHeight="false" outlineLevel="0" collapsed="false">
      <c r="B20" s="7" t="s">
        <v>24</v>
      </c>
    </row>
    <row r="21" customFormat="false" ht="15" hidden="false" customHeight="false" outlineLevel="0" collapsed="false">
      <c r="B21" s="7" t="s">
        <v>25</v>
      </c>
    </row>
    <row r="22" customFormat="false" ht="15" hidden="false" customHeight="false" outlineLevel="0" collapsed="false">
      <c r="B22" s="7" t="s">
        <v>26</v>
      </c>
    </row>
    <row r="23" customFormat="false" ht="15" hidden="false" customHeight="false" outlineLevel="0" collapsed="false">
      <c r="B23" s="8" t="s">
        <v>27</v>
      </c>
      <c r="C23" s="7" t="s">
        <v>28</v>
      </c>
    </row>
    <row r="25" customFormat="false" ht="15" hidden="false" customHeight="false" outlineLevel="0" collapsed="false">
      <c r="B25" s="5" t="s">
        <v>29</v>
      </c>
    </row>
    <row r="26" customFormat="false" ht="15" hidden="false" customHeight="false" outlineLevel="0" collapsed="false">
      <c r="B26" s="6" t="s">
        <v>30</v>
      </c>
      <c r="C26" s="9" t="s">
        <v>31</v>
      </c>
    </row>
    <row r="27" customFormat="false" ht="15" hidden="false" customHeight="false" outlineLevel="0" collapsed="false">
      <c r="B27" s="6" t="s">
        <v>32</v>
      </c>
      <c r="C27" s="9" t="s">
        <v>33</v>
      </c>
    </row>
    <row r="28" customFormat="false" ht="15" hidden="false" customHeight="false" outlineLevel="0" collapsed="false">
      <c r="B28" s="6" t="s">
        <v>34</v>
      </c>
      <c r="C28" s="9" t="s">
        <v>35</v>
      </c>
    </row>
    <row r="29" customFormat="false" ht="15" hidden="false" customHeight="false" outlineLevel="0" collapsed="false">
      <c r="B29" s="6" t="s">
        <v>36</v>
      </c>
      <c r="C29" s="9" t="s">
        <v>37</v>
      </c>
    </row>
    <row r="31" customFormat="false" ht="15" hidden="false" customHeight="false" outlineLevel="0" collapsed="false">
      <c r="C31" s="10" t="s">
        <v>38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6"/>
    <col collapsed="false" customWidth="true" hidden="false" outlineLevel="0" max="3" min="2" style="0" width="12"/>
    <col collapsed="false" customWidth="true" hidden="false" outlineLevel="0" max="4" min="4" style="0" width="3"/>
    <col collapsed="false" customWidth="true" hidden="false" outlineLevel="0" max="6" min="5" style="0" width="14"/>
    <col collapsed="false" customWidth="true" hidden="false" outlineLevel="0" max="7" min="7" style="0" width="3"/>
    <col collapsed="false" customWidth="true" hidden="false" outlineLevel="0" max="8" min="8" style="0" width="27"/>
    <col collapsed="false" customWidth="true" hidden="false" outlineLevel="0" max="9" min="9" style="0" width="21"/>
    <col collapsed="false" customWidth="true" hidden="false" outlineLevel="0" max="10" min="10" style="0" width="60"/>
  </cols>
  <sheetData>
    <row r="1" customFormat="false" ht="30" hidden="false" customHeight="true" outlineLevel="0" collapsed="false">
      <c r="A1" s="11" t="s">
        <v>39</v>
      </c>
      <c r="B1" s="11" t="s">
        <v>40</v>
      </c>
      <c r="C1" s="11" t="s">
        <v>41</v>
      </c>
      <c r="E1" s="11" t="s">
        <v>42</v>
      </c>
      <c r="F1" s="11" t="s">
        <v>43</v>
      </c>
      <c r="H1" s="12" t="s">
        <v>44</v>
      </c>
      <c r="I1" s="12" t="s">
        <v>45</v>
      </c>
      <c r="J1" s="12" t="s">
        <v>46</v>
      </c>
    </row>
    <row r="2" customFormat="false" ht="15" hidden="false" customHeight="false" outlineLevel="0" collapsed="false">
      <c r="A2" s="8" t="s">
        <v>47</v>
      </c>
      <c r="B2" s="13" t="e">
        <f aca="false">GOOGLEFINANCE(A2,"price")</f>
        <v>#NAME?</v>
      </c>
      <c r="C2" s="14" t="e">
        <f aca="false">GOOGLEFINANCE(A2,"changepct")</f>
        <v>#NAME?</v>
      </c>
      <c r="E2" s="15" t="n">
        <v>210</v>
      </c>
      <c r="F2" s="16" t="n">
        <v>1.2</v>
      </c>
      <c r="H2" s="17" t="s">
        <v>48</v>
      </c>
      <c r="I2" s="18" t="e">
        <f aca="false">GOOGLEFINANCE(A2,"price")</f>
        <v>#NAME?</v>
      </c>
      <c r="J2" s="19" t="s">
        <v>49</v>
      </c>
    </row>
    <row r="3" customFormat="false" ht="15" hidden="false" customHeight="false" outlineLevel="0" collapsed="false">
      <c r="A3" s="8" t="s">
        <v>50</v>
      </c>
      <c r="B3" s="13" t="e">
        <f aca="false">GOOGLEFINANCE(A3,"price")</f>
        <v>#NAME?</v>
      </c>
      <c r="C3" s="14" t="e">
        <f aca="false">GOOGLEFINANCE(A3,"changepct")</f>
        <v>#NAME?</v>
      </c>
      <c r="E3" s="15" t="n">
        <v>450</v>
      </c>
      <c r="F3" s="16" t="n">
        <v>-0.4</v>
      </c>
      <c r="H3" s="17" t="s">
        <v>51</v>
      </c>
      <c r="I3" s="18" t="e">
        <f aca="false">GOOGLEFINANCE(A2,"changepct")</f>
        <v>#NAME?</v>
      </c>
      <c r="J3" s="19" t="s">
        <v>52</v>
      </c>
    </row>
    <row r="4" customFormat="false" ht="15" hidden="false" customHeight="false" outlineLevel="0" collapsed="false">
      <c r="A4" s="8" t="s">
        <v>53</v>
      </c>
      <c r="B4" s="13" t="e">
        <f aca="false">GOOGLEFINANCE(A4,"price")</f>
        <v>#NAME?</v>
      </c>
      <c r="C4" s="14" t="e">
        <f aca="false">GOOGLEFINANCE(A4,"changepct")</f>
        <v>#NAME?</v>
      </c>
      <c r="E4" s="15" t="n">
        <v>68</v>
      </c>
      <c r="F4" s="16" t="n">
        <v>0.3</v>
      </c>
      <c r="H4" s="17" t="s">
        <v>54</v>
      </c>
      <c r="I4" s="18" t="e">
        <f aca="false">GOOGLEFINANCE(A2,"datadelay")</f>
        <v>#NAME?</v>
      </c>
      <c r="J4" s="19" t="s">
        <v>55</v>
      </c>
    </row>
    <row r="5" customFormat="false" ht="15" hidden="false" customHeight="false" outlineLevel="0" collapsed="false">
      <c r="A5" s="20" t="s">
        <v>56</v>
      </c>
    </row>
    <row r="6" customFormat="false" ht="15" hidden="false" customHeight="false" outlineLevel="0" collapsed="false">
      <c r="A6" s="20" t="s">
        <v>57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6"/>
    <col collapsed="false" customWidth="true" hidden="false" outlineLevel="0" max="2" min="2" style="0" width="10"/>
    <col collapsed="false" customWidth="true" hidden="false" outlineLevel="0" max="3" min="3" style="0" width="16"/>
    <col collapsed="false" customWidth="true" hidden="false" outlineLevel="0" max="4" min="4" style="0" width="3"/>
    <col collapsed="false" customWidth="true" hidden="false" outlineLevel="0" max="5" min="5" style="0" width="14"/>
    <col collapsed="false" customWidth="true" hidden="false" outlineLevel="0" max="6" min="6" style="0" width="18"/>
    <col collapsed="false" customWidth="true" hidden="false" outlineLevel="0" max="7" min="7" style="0" width="3"/>
    <col collapsed="false" customWidth="true" hidden="false" outlineLevel="0" max="8" min="8" style="0" width="27"/>
    <col collapsed="false" customWidth="true" hidden="false" outlineLevel="0" max="9" min="9" style="0" width="21"/>
    <col collapsed="false" customWidth="true" hidden="false" outlineLevel="0" max="10" min="10" style="0" width="60"/>
  </cols>
  <sheetData>
    <row r="1" customFormat="false" ht="30" hidden="false" customHeight="true" outlineLevel="0" collapsed="false">
      <c r="A1" s="11" t="s">
        <v>39</v>
      </c>
      <c r="B1" s="11" t="s">
        <v>58</v>
      </c>
      <c r="C1" s="11" t="s">
        <v>59</v>
      </c>
      <c r="E1" s="11" t="s">
        <v>60</v>
      </c>
      <c r="F1" s="11" t="s">
        <v>61</v>
      </c>
      <c r="H1" s="12" t="s">
        <v>44</v>
      </c>
      <c r="I1" s="12" t="s">
        <v>45</v>
      </c>
      <c r="J1" s="12" t="s">
        <v>46</v>
      </c>
    </row>
    <row r="2" customFormat="false" ht="15" hidden="false" customHeight="false" outlineLevel="0" collapsed="false">
      <c r="A2" s="8" t="s">
        <v>47</v>
      </c>
      <c r="B2" s="21" t="e">
        <f aca="false">GOOGLEFINANCE(A2,"pe")</f>
        <v>#NAME?</v>
      </c>
      <c r="C2" s="22" t="e">
        <f aca="false">GOOGLEFINANCE(A2,"marketcap")/1000000000</f>
        <v>#NAME?</v>
      </c>
      <c r="E2" s="23" t="n">
        <v>32.1</v>
      </c>
      <c r="F2" s="24" t="n">
        <v>3150</v>
      </c>
      <c r="H2" s="17" t="s">
        <v>62</v>
      </c>
      <c r="I2" s="18" t="e">
        <f aca="false">GOOGLEFINANCE(A2,"pe")</f>
        <v>#NAME?</v>
      </c>
      <c r="J2" s="19" t="s">
        <v>63</v>
      </c>
    </row>
    <row r="3" customFormat="false" ht="15" hidden="false" customHeight="false" outlineLevel="0" collapsed="false">
      <c r="A3" s="8" t="s">
        <v>50</v>
      </c>
      <c r="B3" s="21" t="e">
        <f aca="false">GOOGLEFINANCE(A3,"pe")</f>
        <v>#NAME?</v>
      </c>
      <c r="C3" s="22" t="e">
        <f aca="false">GOOGLEFINANCE(A3,"marketcap")/1000000000</f>
        <v>#NAME?</v>
      </c>
      <c r="E3" s="23" t="n">
        <v>35</v>
      </c>
      <c r="F3" s="24" t="n">
        <v>3345</v>
      </c>
      <c r="H3" s="17" t="s">
        <v>64</v>
      </c>
      <c r="I3" s="18" t="e">
        <f aca="false">GOOGLEFINANCE(A2,"marketcap")/1000000000</f>
        <v>#NAME?</v>
      </c>
      <c r="J3" s="19" t="s">
        <v>65</v>
      </c>
    </row>
    <row r="4" customFormat="false" ht="15" hidden="false" customHeight="false" outlineLevel="0" collapsed="false">
      <c r="A4" s="8" t="s">
        <v>53</v>
      </c>
      <c r="B4" s="21" t="e">
        <f aca="false">GOOGLEFINANCE(A4,"pe")</f>
        <v>#NAME?</v>
      </c>
      <c r="C4" s="22" t="e">
        <f aca="false">GOOGLEFINANCE(A4,"marketcap")/1000000000</f>
        <v>#NAME?</v>
      </c>
      <c r="E4" s="23" t="n">
        <v>24.5</v>
      </c>
      <c r="F4" s="24" t="n">
        <v>293</v>
      </c>
      <c r="H4" s="17" t="s">
        <v>66</v>
      </c>
      <c r="I4" s="18" t="e">
        <f aca="false">GOOGLEFINANCE(A2,"eps")</f>
        <v>#NAME?</v>
      </c>
      <c r="J4" s="19" t="s">
        <v>67</v>
      </c>
    </row>
    <row r="5" customFormat="false" ht="15" hidden="false" customHeight="false" outlineLevel="0" collapsed="false">
      <c r="A5" s="20" t="s">
        <v>56</v>
      </c>
    </row>
    <row r="6" customFormat="false" ht="15" hidden="false" customHeight="false" outlineLevel="0" collapsed="false">
      <c r="A6" s="20" t="s">
        <v>68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N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6"/>
    <col collapsed="false" customWidth="true" hidden="false" outlineLevel="0" max="2" min="2" style="0" width="11"/>
    <col collapsed="false" customWidth="true" hidden="false" outlineLevel="0" max="5" min="3" style="0" width="12"/>
    <col collapsed="false" customWidth="true" hidden="false" outlineLevel="0" max="6" min="6" style="0" width="3"/>
    <col collapsed="false" customWidth="true" hidden="false" outlineLevel="0" max="10" min="7" style="0" width="12"/>
    <col collapsed="false" customWidth="true" hidden="false" outlineLevel="0" max="11" min="11" style="0" width="3"/>
    <col collapsed="false" customWidth="true" hidden="false" outlineLevel="0" max="12" min="12" style="0" width="27"/>
    <col collapsed="false" customWidth="true" hidden="false" outlineLevel="0" max="13" min="13" style="0" width="21"/>
    <col collapsed="false" customWidth="true" hidden="false" outlineLevel="0" max="14" min="14" style="0" width="60"/>
  </cols>
  <sheetData>
    <row r="1" customFormat="false" ht="30" hidden="false" customHeight="true" outlineLevel="0" collapsed="false">
      <c r="A1" s="11" t="s">
        <v>39</v>
      </c>
      <c r="B1" s="11" t="s">
        <v>40</v>
      </c>
      <c r="C1" s="11" t="s">
        <v>69</v>
      </c>
      <c r="D1" s="11" t="s">
        <v>70</v>
      </c>
      <c r="E1" s="11" t="s">
        <v>71</v>
      </c>
      <c r="G1" s="11" t="s">
        <v>42</v>
      </c>
      <c r="H1" s="11" t="s">
        <v>72</v>
      </c>
      <c r="I1" s="11" t="s">
        <v>73</v>
      </c>
      <c r="J1" s="11" t="s">
        <v>74</v>
      </c>
      <c r="L1" s="12" t="s">
        <v>44</v>
      </c>
      <c r="M1" s="12" t="s">
        <v>45</v>
      </c>
      <c r="N1" s="12" t="s">
        <v>46</v>
      </c>
    </row>
    <row r="2" customFormat="false" ht="15" hidden="false" customHeight="false" outlineLevel="0" collapsed="false">
      <c r="A2" s="8" t="s">
        <v>47</v>
      </c>
      <c r="B2" s="25" t="e">
        <f aca="false">GOOGLEFINANCE(A2,"price")</f>
        <v>#NAME?</v>
      </c>
      <c r="C2" s="25" t="e">
        <f aca="false">GOOGLEFINANCE(A2,"low52")</f>
        <v>#NAME?</v>
      </c>
      <c r="D2" s="25" t="e">
        <f aca="false">GOOGLEFINANCE(A2,"high52")</f>
        <v>#NAME?</v>
      </c>
      <c r="E2" s="26" t="e">
        <f aca="false">(B2-C2)/(D2-C2)</f>
        <v>#NAME?</v>
      </c>
      <c r="G2" s="15" t="n">
        <v>210</v>
      </c>
      <c r="H2" s="15" t="n">
        <v>165</v>
      </c>
      <c r="I2" s="15" t="n">
        <v>260</v>
      </c>
      <c r="J2" s="27" t="n">
        <f aca="false">(G2-H2)/(I2-H2)</f>
        <v>0.473684210526316</v>
      </c>
      <c r="L2" s="17" t="s">
        <v>69</v>
      </c>
      <c r="M2" s="18" t="e">
        <f aca="false">GOOGLEFINANCE(A2,"low52")</f>
        <v>#NAME?</v>
      </c>
      <c r="N2" s="19" t="s">
        <v>75</v>
      </c>
    </row>
    <row r="3" customFormat="false" ht="15" hidden="false" customHeight="false" outlineLevel="0" collapsed="false">
      <c r="A3" s="8" t="s">
        <v>50</v>
      </c>
      <c r="B3" s="25" t="e">
        <f aca="false">GOOGLEFINANCE(A3,"price")</f>
        <v>#NAME?</v>
      </c>
      <c r="C3" s="25" t="e">
        <f aca="false">GOOGLEFINANCE(A3,"low52")</f>
        <v>#NAME?</v>
      </c>
      <c r="D3" s="25" t="e">
        <f aca="false">GOOGLEFINANCE(A3,"high52")</f>
        <v>#NAME?</v>
      </c>
      <c r="E3" s="26" t="e">
        <f aca="false">(B3-C3)/(D3-C3)</f>
        <v>#NAME?</v>
      </c>
      <c r="G3" s="15" t="n">
        <v>450</v>
      </c>
      <c r="H3" s="15" t="n">
        <v>385</v>
      </c>
      <c r="I3" s="15" t="n">
        <v>520</v>
      </c>
      <c r="J3" s="27" t="n">
        <f aca="false">(G3-H3)/(I3-H3)</f>
        <v>0.481481481481481</v>
      </c>
      <c r="L3" s="17" t="s">
        <v>70</v>
      </c>
      <c r="M3" s="18" t="e">
        <f aca="false">GOOGLEFINANCE(A2,"high52")</f>
        <v>#NAME?</v>
      </c>
      <c r="N3" s="19" t="s">
        <v>76</v>
      </c>
    </row>
    <row r="4" customFormat="false" ht="15" hidden="false" customHeight="false" outlineLevel="0" collapsed="false">
      <c r="A4" s="8" t="s">
        <v>53</v>
      </c>
      <c r="B4" s="25" t="e">
        <f aca="false">GOOGLEFINANCE(A4,"price")</f>
        <v>#NAME?</v>
      </c>
      <c r="C4" s="25" t="e">
        <f aca="false">GOOGLEFINANCE(A4,"low52")</f>
        <v>#NAME?</v>
      </c>
      <c r="D4" s="25" t="e">
        <f aca="false">GOOGLEFINANCE(A4,"high52")</f>
        <v>#NAME?</v>
      </c>
      <c r="E4" s="26" t="e">
        <f aca="false">(B4-C4)/(D4-C4)</f>
        <v>#NAME?</v>
      </c>
      <c r="G4" s="15" t="n">
        <v>68</v>
      </c>
      <c r="H4" s="15" t="n">
        <v>60</v>
      </c>
      <c r="I4" s="15" t="n">
        <v>74</v>
      </c>
      <c r="J4" s="27" t="n">
        <f aca="false">(G4-H4)/(I4-H4)</f>
        <v>0.571428571428571</v>
      </c>
      <c r="L4" s="17" t="s">
        <v>71</v>
      </c>
      <c r="M4" s="18" t="e">
        <f aca="false">(B2-C2)/(D2-C2)</f>
        <v>#NAME?</v>
      </c>
      <c r="N4" s="19" t="s">
        <v>77</v>
      </c>
    </row>
    <row r="5" customFormat="false" ht="15" hidden="false" customHeight="false" outlineLevel="0" collapsed="false">
      <c r="A5" s="20" t="s">
        <v>56</v>
      </c>
    </row>
    <row r="6" customFormat="false" ht="15" hidden="false" customHeight="false" outlineLevel="0" collapsed="false">
      <c r="A6" s="20" t="s">
        <v>78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2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6"/>
    <col collapsed="false" customWidth="true" hidden="false" outlineLevel="0" max="3" min="2" style="0" width="13"/>
    <col collapsed="false" customWidth="true" hidden="false" outlineLevel="0" max="4" min="4" style="0" width="22"/>
    <col collapsed="false" customWidth="true" hidden="false" outlineLevel="0" max="5" min="5" style="0" width="3"/>
    <col collapsed="false" customWidth="true" hidden="false" outlineLevel="0" max="6" min="6" style="0" width="18"/>
    <col collapsed="false" customWidth="true" hidden="false" outlineLevel="0" max="7" min="7" style="0" width="16"/>
    <col collapsed="false" customWidth="true" hidden="false" outlineLevel="0" max="8" min="8" style="0" width="3"/>
    <col collapsed="false" customWidth="true" hidden="false" outlineLevel="0" max="10" min="9" style="0" width="27"/>
    <col collapsed="false" customWidth="true" hidden="false" outlineLevel="0" max="11" min="11" style="0" width="60"/>
  </cols>
  <sheetData>
    <row r="1" customFormat="false" ht="30" hidden="false" customHeight="true" outlineLevel="0" collapsed="false">
      <c r="A1" s="11" t="s">
        <v>39</v>
      </c>
      <c r="B1" s="11" t="s">
        <v>79</v>
      </c>
      <c r="C1" s="11" t="s">
        <v>80</v>
      </c>
      <c r="D1" s="11" t="s">
        <v>81</v>
      </c>
      <c r="I1" s="12" t="s">
        <v>44</v>
      </c>
      <c r="J1" s="12" t="s">
        <v>45</v>
      </c>
      <c r="K1" s="12" t="s">
        <v>46</v>
      </c>
    </row>
    <row r="2" customFormat="false" ht="30" hidden="false" customHeight="true" outlineLevel="0" collapsed="false">
      <c r="A2" s="8" t="s">
        <v>47</v>
      </c>
      <c r="B2" s="28" t="n">
        <v>46204</v>
      </c>
      <c r="C2" s="28" t="n">
        <v>46234</v>
      </c>
      <c r="D2" s="29" t="e">
        <f aca="false">SPARKLINE(INDEX(GOOGLEFINANCE(A2,"close",B2,C2,"DAILY"),,2))</f>
        <v>#NAME?</v>
      </c>
      <c r="I2" s="17" t="s">
        <v>82</v>
      </c>
      <c r="J2" s="30" t="s">
        <v>83</v>
      </c>
      <c r="K2" s="19" t="s">
        <v>84</v>
      </c>
    </row>
    <row r="3" customFormat="false" ht="15" hidden="false" customHeight="false" outlineLevel="0" collapsed="false">
      <c r="I3" s="17" t="s">
        <v>85</v>
      </c>
      <c r="J3" s="18" t="e">
        <f aca="false">SPARKLINE(INDEX(GOOGLEFINANCE(A2,"close",B2,C2,"DAILY"),,2))</f>
        <v>#NAME?</v>
      </c>
      <c r="K3" s="19" t="s">
        <v>86</v>
      </c>
    </row>
    <row r="4" customFormat="false" ht="15" hidden="false" customHeight="false" outlineLevel="0" collapsed="false">
      <c r="A4" s="31" t="s">
        <v>87</v>
      </c>
      <c r="I4" s="17" t="s">
        <v>88</v>
      </c>
      <c r="J4" s="18" t="e">
        <f aca="false">SPARKLINE(INDEX(GOOGLEFINANCE(A2,"close",TODAY()-90,TODAY(),"DAILY"),,2))</f>
        <v>#NAME?</v>
      </c>
      <c r="K4" s="19" t="s">
        <v>89</v>
      </c>
    </row>
    <row r="5" customFormat="false" ht="15" hidden="false" customHeight="false" outlineLevel="0" collapsed="false">
      <c r="A5" s="32" t="e">
        <f aca="false">GOOGLEFINANCE(A2,"close",B2,C2,"DAILY")</f>
        <v>#NAME?</v>
      </c>
      <c r="F5" s="12" t="s">
        <v>90</v>
      </c>
      <c r="G5" s="12" t="s">
        <v>91</v>
      </c>
      <c r="I5" s="17" t="s">
        <v>92</v>
      </c>
      <c r="J5" s="30" t="s">
        <v>93</v>
      </c>
      <c r="K5" s="19" t="s">
        <v>94</v>
      </c>
    </row>
    <row r="6" customFormat="false" ht="15" hidden="false" customHeight="false" outlineLevel="0" collapsed="false">
      <c r="F6" s="33" t="n">
        <v>46204.6666666667</v>
      </c>
      <c r="G6" s="15" t="n">
        <v>201.4</v>
      </c>
    </row>
    <row r="7" customFormat="false" ht="15" hidden="false" customHeight="false" outlineLevel="0" collapsed="false">
      <c r="F7" s="33" t="n">
        <v>46205.6666666667</v>
      </c>
      <c r="G7" s="15" t="n">
        <v>202.85</v>
      </c>
    </row>
    <row r="8" customFormat="false" ht="15" hidden="false" customHeight="false" outlineLevel="0" collapsed="false">
      <c r="F8" s="33" t="n">
        <v>46209.6666666667</v>
      </c>
      <c r="G8" s="15" t="n">
        <v>204.1</v>
      </c>
    </row>
    <row r="9" customFormat="false" ht="15" hidden="false" customHeight="false" outlineLevel="0" collapsed="false">
      <c r="F9" s="33" t="n">
        <v>46210.6666666667</v>
      </c>
      <c r="G9" s="15" t="n">
        <v>203.25</v>
      </c>
    </row>
    <row r="10" customFormat="false" ht="15" hidden="false" customHeight="false" outlineLevel="0" collapsed="false">
      <c r="F10" s="33" t="n">
        <v>46211.6666666667</v>
      </c>
      <c r="G10" s="15" t="n">
        <v>205.6</v>
      </c>
    </row>
    <row r="11" customFormat="false" ht="15" hidden="false" customHeight="false" outlineLevel="0" collapsed="false">
      <c r="F11" s="33" t="n">
        <v>46212.6666666667</v>
      </c>
      <c r="G11" s="15" t="n">
        <v>206.3</v>
      </c>
      <c r="I11" s="20" t="s">
        <v>95</v>
      </c>
    </row>
    <row r="12" customFormat="false" ht="15" hidden="false" customHeight="false" outlineLevel="0" collapsed="false">
      <c r="F12" s="33" t="n">
        <v>46213.6666666667</v>
      </c>
      <c r="G12" s="15" t="n">
        <v>205.1</v>
      </c>
    </row>
    <row r="13" customFormat="false" ht="15" hidden="false" customHeight="false" outlineLevel="0" collapsed="false">
      <c r="F13" s="33" t="n">
        <v>46216.6666666667</v>
      </c>
      <c r="G13" s="15" t="n">
        <v>207.45</v>
      </c>
    </row>
    <row r="14" customFormat="false" ht="15" hidden="false" customHeight="false" outlineLevel="0" collapsed="false">
      <c r="F14" s="33" t="n">
        <v>46217.6666666667</v>
      </c>
      <c r="G14" s="15" t="n">
        <v>208.9</v>
      </c>
    </row>
    <row r="15" customFormat="false" ht="15" hidden="false" customHeight="false" outlineLevel="0" collapsed="false">
      <c r="F15" s="33" t="n">
        <v>46218.6666666667</v>
      </c>
      <c r="G15" s="15" t="n">
        <v>208.15</v>
      </c>
    </row>
    <row r="16" customFormat="false" ht="15" hidden="false" customHeight="false" outlineLevel="0" collapsed="false">
      <c r="F16" s="33" t="n">
        <v>46219.6666666667</v>
      </c>
      <c r="G16" s="15" t="n">
        <v>209.7</v>
      </c>
    </row>
    <row r="17" customFormat="false" ht="15" hidden="false" customHeight="false" outlineLevel="0" collapsed="false">
      <c r="F17" s="33" t="n">
        <v>46220.6666666667</v>
      </c>
      <c r="G17" s="15" t="n">
        <v>211.2</v>
      </c>
    </row>
    <row r="18" customFormat="false" ht="15" hidden="false" customHeight="false" outlineLevel="0" collapsed="false">
      <c r="F18" s="33" t="n">
        <v>46223.6666666667</v>
      </c>
      <c r="G18" s="15" t="n">
        <v>210.35</v>
      </c>
    </row>
    <row r="19" customFormat="false" ht="15" hidden="false" customHeight="false" outlineLevel="0" collapsed="false">
      <c r="F19" s="33" t="n">
        <v>46224.6666666667</v>
      </c>
      <c r="G19" s="15" t="n">
        <v>212.8</v>
      </c>
    </row>
    <row r="20" customFormat="false" ht="15" hidden="false" customHeight="false" outlineLevel="0" collapsed="false">
      <c r="F20" s="33" t="n">
        <v>46225.6666666667</v>
      </c>
      <c r="G20" s="15" t="n">
        <v>211.95</v>
      </c>
    </row>
    <row r="21" customFormat="false" ht="15" hidden="false" customHeight="false" outlineLevel="0" collapsed="false">
      <c r="F21" s="33" t="n">
        <v>46226.6666666667</v>
      </c>
      <c r="G21" s="15" t="n">
        <v>213.4</v>
      </c>
    </row>
    <row r="22" customFormat="false" ht="15" hidden="false" customHeight="false" outlineLevel="0" collapsed="false">
      <c r="F22" s="33" t="n">
        <v>46227.6666666667</v>
      </c>
      <c r="G22" s="15" t="n">
        <v>212.1</v>
      </c>
    </row>
    <row r="23" customFormat="false" ht="15" hidden="false" customHeight="false" outlineLevel="0" collapsed="false">
      <c r="F23" s="33" t="n">
        <v>46230.6666666667</v>
      </c>
      <c r="G23" s="15" t="n">
        <v>209.85</v>
      </c>
    </row>
    <row r="24" customFormat="false" ht="15" hidden="false" customHeight="false" outlineLevel="0" collapsed="false">
      <c r="F24" s="33" t="n">
        <v>46231.6666666667</v>
      </c>
      <c r="G24" s="15" t="n">
        <v>208.6</v>
      </c>
    </row>
    <row r="25" customFormat="false" ht="15" hidden="false" customHeight="false" outlineLevel="0" collapsed="false">
      <c r="F25" s="33" t="n">
        <v>46232.6666666667</v>
      </c>
      <c r="G25" s="15" t="n">
        <v>210.25</v>
      </c>
    </row>
    <row r="26" customFormat="false" ht="15" hidden="false" customHeight="false" outlineLevel="0" collapsed="false">
      <c r="F26" s="33" t="n">
        <v>46233.6666666667</v>
      </c>
      <c r="G26" s="15" t="n">
        <v>211.7</v>
      </c>
    </row>
    <row r="27" customFormat="false" ht="15" hidden="false" customHeight="false" outlineLevel="0" collapsed="false">
      <c r="F27" s="33" t="n">
        <v>46234.6666666667</v>
      </c>
      <c r="G27" s="15" t="n">
        <v>210</v>
      </c>
    </row>
    <row r="28" customFormat="false" ht="15" hidden="false" customHeight="false" outlineLevel="0" collapsed="false">
      <c r="F28" s="20" t="s">
        <v>96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8"/>
    <col collapsed="false" customWidth="true" hidden="false" outlineLevel="0" max="3" min="2" style="0" width="13"/>
    <col collapsed="false" customWidth="true" hidden="false" outlineLevel="0" max="4" min="4" style="0" width="3"/>
    <col collapsed="false" customWidth="true" hidden="false" outlineLevel="0" max="6" min="5" style="0" width="14"/>
    <col collapsed="false" customWidth="true" hidden="false" outlineLevel="0" max="7" min="7" style="0" width="3"/>
    <col collapsed="false" customWidth="true" hidden="false" outlineLevel="0" max="8" min="8" style="0" width="27"/>
    <col collapsed="false" customWidth="true" hidden="false" outlineLevel="0" max="9" min="9" style="0" width="21"/>
    <col collapsed="false" customWidth="true" hidden="false" outlineLevel="0" max="10" min="10" style="0" width="60"/>
  </cols>
  <sheetData>
    <row r="1" customFormat="false" ht="30" hidden="false" customHeight="true" outlineLevel="0" collapsed="false">
      <c r="A1" s="11" t="s">
        <v>97</v>
      </c>
      <c r="B1" s="11" t="s">
        <v>98</v>
      </c>
      <c r="C1" s="11" t="s">
        <v>99</v>
      </c>
      <c r="E1" s="11" t="s">
        <v>100</v>
      </c>
      <c r="F1" s="11" t="s">
        <v>101</v>
      </c>
      <c r="H1" s="12" t="s">
        <v>44</v>
      </c>
      <c r="I1" s="12" t="s">
        <v>45</v>
      </c>
      <c r="J1" s="12" t="s">
        <v>46</v>
      </c>
    </row>
    <row r="2" customFormat="false" ht="15" hidden="false" customHeight="false" outlineLevel="0" collapsed="false">
      <c r="A2" s="34" t="s">
        <v>102</v>
      </c>
      <c r="B2" s="35" t="n">
        <v>480</v>
      </c>
      <c r="C2" s="13" t="e">
        <f aca="false">B2*GOOGLEFINANCE("CURRENCY:EURUSD")</f>
        <v>#NAME?</v>
      </c>
      <c r="E2" s="36" t="n">
        <v>1.1</v>
      </c>
      <c r="F2" s="15" t="n">
        <f aca="false">B2*$E$2</f>
        <v>528</v>
      </c>
      <c r="H2" s="17" t="s">
        <v>103</v>
      </c>
      <c r="I2" s="18" t="e">
        <f aca="false">GOOGLEFINANCE("CURRENCY:EURUSD")</f>
        <v>#NAME?</v>
      </c>
      <c r="J2" s="19" t="s">
        <v>104</v>
      </c>
    </row>
    <row r="3" customFormat="false" ht="15" hidden="false" customHeight="false" outlineLevel="0" collapsed="false">
      <c r="A3" s="34" t="s">
        <v>105</v>
      </c>
      <c r="B3" s="35" t="n">
        <v>65</v>
      </c>
      <c r="C3" s="13" t="e">
        <f aca="false">B3*GOOGLEFINANCE("CURRENCY:EURUSD")</f>
        <v>#NAME?</v>
      </c>
      <c r="F3" s="15" t="n">
        <f aca="false">B3*$E$2</f>
        <v>71.5</v>
      </c>
      <c r="H3" s="17" t="s">
        <v>106</v>
      </c>
      <c r="I3" s="18" t="e">
        <f aca="false">B2*GOOGLEFINANCE("CURRENCY:EURUSD")</f>
        <v>#NAME?</v>
      </c>
      <c r="J3" s="19" t="s">
        <v>107</v>
      </c>
    </row>
    <row r="4" customFormat="false" ht="15" hidden="false" customHeight="false" outlineLevel="0" collapsed="false">
      <c r="A4" s="34" t="s">
        <v>108</v>
      </c>
      <c r="B4" s="35" t="n">
        <v>24</v>
      </c>
      <c r="C4" s="13" t="e">
        <f aca="false">B4*GOOGLEFINANCE("CURRENCY:EURUSD")</f>
        <v>#NAME?</v>
      </c>
      <c r="F4" s="15" t="n">
        <f aca="false">B4*$E$2</f>
        <v>26.4</v>
      </c>
      <c r="H4" s="17" t="s">
        <v>109</v>
      </c>
      <c r="I4" s="18" t="e">
        <f aca="false">GOOGLEFINANCE("CURRENCY:USDEUR")</f>
        <v>#NAME?</v>
      </c>
      <c r="J4" s="19" t="s">
        <v>110</v>
      </c>
    </row>
    <row r="5" customFormat="false" ht="15" hidden="false" customHeight="false" outlineLevel="0" collapsed="false">
      <c r="A5" s="37" t="s">
        <v>111</v>
      </c>
      <c r="B5" s="38" t="n">
        <f aca="false">SUM(B2:B4)</f>
        <v>569</v>
      </c>
      <c r="C5" s="39" t="e">
        <f aca="false">SUM(C2:C4)</f>
        <v>#NAME?</v>
      </c>
      <c r="F5" s="39" t="n">
        <f aca="false">SUM(F2:F4)</f>
        <v>625.9</v>
      </c>
    </row>
    <row r="7" customFormat="false" ht="15" hidden="false" customHeight="false" outlineLevel="0" collapsed="false">
      <c r="A7" s="20" t="s">
        <v>112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N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6"/>
    <col collapsed="false" customWidth="true" hidden="false" outlineLevel="0" max="2" min="2" style="0" width="9"/>
    <col collapsed="false" customWidth="true" hidden="false" outlineLevel="0" max="4" min="3" style="0" width="11"/>
    <col collapsed="false" customWidth="true" hidden="false" outlineLevel="0" max="5" min="5" style="0" width="12"/>
    <col collapsed="false" customWidth="true" hidden="false" outlineLevel="0" max="6" min="6" style="0" width="10"/>
    <col collapsed="false" customWidth="true" hidden="false" outlineLevel="0" max="7" min="7" style="0" width="3"/>
    <col collapsed="false" customWidth="true" hidden="false" outlineLevel="0" max="9" min="8" style="0" width="13"/>
    <col collapsed="false" customWidth="true" hidden="false" outlineLevel="0" max="10" min="10" style="0" width="12"/>
    <col collapsed="false" customWidth="true" hidden="false" outlineLevel="0" max="11" min="11" style="0" width="3"/>
    <col collapsed="false" customWidth="true" hidden="false" outlineLevel="0" max="12" min="12" style="0" width="27"/>
    <col collapsed="false" customWidth="true" hidden="false" outlineLevel="0" max="13" min="13" style="0" width="21"/>
    <col collapsed="false" customWidth="true" hidden="false" outlineLevel="0" max="14" min="14" style="0" width="60"/>
  </cols>
  <sheetData>
    <row r="1" customFormat="false" ht="30" hidden="false" customHeight="true" outlineLevel="0" collapsed="false">
      <c r="A1" s="11" t="s">
        <v>39</v>
      </c>
      <c r="B1" s="11" t="s">
        <v>113</v>
      </c>
      <c r="C1" s="11" t="s">
        <v>114</v>
      </c>
      <c r="D1" s="11" t="s">
        <v>115</v>
      </c>
      <c r="E1" s="11" t="s">
        <v>116</v>
      </c>
      <c r="F1" s="11" t="s">
        <v>117</v>
      </c>
      <c r="H1" s="11" t="s">
        <v>118</v>
      </c>
      <c r="I1" s="11" t="s">
        <v>119</v>
      </c>
      <c r="J1" s="11" t="s">
        <v>120</v>
      </c>
      <c r="L1" s="12" t="s">
        <v>44</v>
      </c>
      <c r="M1" s="12" t="s">
        <v>45</v>
      </c>
      <c r="N1" s="12" t="s">
        <v>46</v>
      </c>
    </row>
    <row r="2" customFormat="false" ht="15" hidden="false" customHeight="false" outlineLevel="0" collapsed="false">
      <c r="A2" s="8" t="s">
        <v>47</v>
      </c>
      <c r="B2" s="40" t="n">
        <v>10</v>
      </c>
      <c r="C2" s="41" t="n">
        <v>150</v>
      </c>
      <c r="D2" s="25" t="e">
        <f aca="false">GOOGLEFINANCE(A2,"price")</f>
        <v>#NAME?</v>
      </c>
      <c r="E2" s="25" t="e">
        <f aca="false">B2*D2</f>
        <v>#NAME?</v>
      </c>
      <c r="F2" s="42" t="e">
        <f aca="false">D2/C2-1</f>
        <v>#NAME?</v>
      </c>
      <c r="H2" s="15" t="n">
        <v>210</v>
      </c>
      <c r="I2" s="15" t="n">
        <f aca="false">B2*H2</f>
        <v>2100</v>
      </c>
      <c r="J2" s="43" t="n">
        <f aca="false">H2/C2-1</f>
        <v>0.4</v>
      </c>
      <c r="L2" s="17" t="s">
        <v>115</v>
      </c>
      <c r="M2" s="18" t="e">
        <f aca="false">GOOGLEFINANCE(A2,"price")</f>
        <v>#NAME?</v>
      </c>
      <c r="N2" s="19" t="s">
        <v>49</v>
      </c>
    </row>
    <row r="3" customFormat="false" ht="15" hidden="false" customHeight="false" outlineLevel="0" collapsed="false">
      <c r="A3" s="8" t="s">
        <v>50</v>
      </c>
      <c r="B3" s="40" t="n">
        <v>5</v>
      </c>
      <c r="C3" s="41" t="n">
        <v>300</v>
      </c>
      <c r="D3" s="25" t="e">
        <f aca="false">GOOGLEFINANCE(A3,"price")</f>
        <v>#NAME?</v>
      </c>
      <c r="E3" s="25" t="e">
        <f aca="false">B3*D3</f>
        <v>#NAME?</v>
      </c>
      <c r="F3" s="42" t="e">
        <f aca="false">D3/C3-1</f>
        <v>#NAME?</v>
      </c>
      <c r="H3" s="15" t="n">
        <v>450</v>
      </c>
      <c r="I3" s="15" t="n">
        <f aca="false">B3*H3</f>
        <v>2250</v>
      </c>
      <c r="J3" s="43" t="n">
        <f aca="false">H3/C3-1</f>
        <v>0.5</v>
      </c>
      <c r="L3" s="17" t="s">
        <v>116</v>
      </c>
      <c r="M3" s="18" t="e">
        <f aca="false">B2*D2</f>
        <v>#NAME?</v>
      </c>
      <c r="N3" s="19" t="s">
        <v>121</v>
      </c>
    </row>
    <row r="4" customFormat="false" ht="15" hidden="false" customHeight="false" outlineLevel="0" collapsed="false">
      <c r="A4" s="8" t="s">
        <v>53</v>
      </c>
      <c r="B4" s="40" t="n">
        <v>20</v>
      </c>
      <c r="C4" s="41" t="n">
        <v>55</v>
      </c>
      <c r="D4" s="25" t="e">
        <f aca="false">GOOGLEFINANCE(A4,"price")</f>
        <v>#NAME?</v>
      </c>
      <c r="E4" s="25" t="e">
        <f aca="false">B4*D4</f>
        <v>#NAME?</v>
      </c>
      <c r="F4" s="42" t="e">
        <f aca="false">D4/C4-1</f>
        <v>#NAME?</v>
      </c>
      <c r="H4" s="15" t="n">
        <v>68</v>
      </c>
      <c r="I4" s="15" t="n">
        <f aca="false">B4*H4</f>
        <v>1360</v>
      </c>
      <c r="J4" s="43" t="n">
        <f aca="false">H4/C4-1</f>
        <v>0.236363636363636</v>
      </c>
      <c r="L4" s="17" t="s">
        <v>117</v>
      </c>
      <c r="M4" s="18" t="e">
        <f aca="false">D2/C2-1</f>
        <v>#NAME?</v>
      </c>
      <c r="N4" s="19" t="s">
        <v>122</v>
      </c>
    </row>
    <row r="5" customFormat="false" ht="15" hidden="false" customHeight="false" outlineLevel="0" collapsed="false">
      <c r="A5" s="37" t="s">
        <v>111</v>
      </c>
      <c r="B5" s="44"/>
      <c r="C5" s="44"/>
      <c r="D5" s="44"/>
      <c r="E5" s="13" t="e">
        <f aca="false">SUM(E2:E4)</f>
        <v>#NAME?</v>
      </c>
      <c r="F5" s="45" t="e">
        <f aca="false">SUM(E2:E4)/SUMPRODUCT(B2:B4,C2:C4)-1</f>
        <v>#NAME?</v>
      </c>
      <c r="H5" s="44"/>
      <c r="I5" s="39" t="n">
        <f aca="false">SUM(I2:I4)</f>
        <v>5710</v>
      </c>
      <c r="J5" s="46" t="n">
        <f aca="false">SUM(I2:I4)/SUMPRODUCT(B2:B4,C2:C4)-1</f>
        <v>0.392682926829268</v>
      </c>
      <c r="L5" s="17" t="s">
        <v>123</v>
      </c>
      <c r="M5" s="18" t="e">
        <f aca="false">SUM(E2:E4)</f>
        <v>#NAME?</v>
      </c>
      <c r="N5" s="19" t="s">
        <v>124</v>
      </c>
    </row>
    <row r="6" customFormat="false" ht="15" hidden="false" customHeight="false" outlineLevel="0" collapsed="false">
      <c r="L6" s="17" t="s">
        <v>125</v>
      </c>
      <c r="M6" s="18" t="e">
        <f aca="false">SUM(E2:E4)/SUMPRODUCT(B2:B4,C2:C4)-1</f>
        <v>#NAME?</v>
      </c>
      <c r="N6" s="19" t="s">
        <v>126</v>
      </c>
    </row>
    <row r="7" customFormat="false" ht="15" hidden="false" customHeight="false" outlineLevel="0" collapsed="false">
      <c r="A7" s="20" t="s">
        <v>127</v>
      </c>
    </row>
    <row r="8" customFormat="false" ht="15" hidden="false" customHeight="false" outlineLevel="0" collapsed="false">
      <c r="A8" s="20" t="s">
        <v>128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L1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8"/>
    <col collapsed="false" customWidth="true" hidden="false" outlineLevel="0" max="2" min="2" style="0" width="9"/>
    <col collapsed="false" customWidth="true" hidden="false" outlineLevel="0" max="3" min="3" style="0" width="11"/>
    <col collapsed="false" customWidth="true" hidden="false" outlineLevel="0" max="6" min="4" style="0" width="12"/>
    <col collapsed="false" customWidth="true" hidden="false" outlineLevel="0" max="7" min="7" style="0" width="3"/>
    <col collapsed="false" customWidth="true" hidden="false" outlineLevel="0" max="8" min="8" style="0" width="4"/>
    <col collapsed="false" customWidth="true" hidden="false" outlineLevel="0" max="9" min="9" style="0" width="36"/>
    <col collapsed="false" customWidth="true" hidden="false" outlineLevel="0" max="10" min="10" style="0" width="13"/>
    <col collapsed="false" customWidth="true" hidden="false" outlineLevel="0" max="11" min="11" style="0" width="12"/>
    <col collapsed="false" customWidth="true" hidden="false" outlineLevel="0" max="12" min="12" style="0" width="50"/>
  </cols>
  <sheetData>
    <row r="1" customFormat="false" ht="30" hidden="false" customHeight="true" outlineLevel="0" collapsed="false">
      <c r="A1" s="11" t="s">
        <v>39</v>
      </c>
      <c r="B1" s="11" t="s">
        <v>113</v>
      </c>
      <c r="C1" s="11" t="s">
        <v>114</v>
      </c>
      <c r="D1" s="11" t="s">
        <v>42</v>
      </c>
      <c r="E1" s="11" t="s">
        <v>129</v>
      </c>
      <c r="F1" s="11" t="s">
        <v>130</v>
      </c>
      <c r="H1" s="12" t="s">
        <v>131</v>
      </c>
      <c r="I1" s="12" t="s">
        <v>132</v>
      </c>
      <c r="J1" s="12" t="s">
        <v>133</v>
      </c>
      <c r="K1" s="12" t="s">
        <v>134</v>
      </c>
      <c r="L1" s="12" t="s">
        <v>135</v>
      </c>
    </row>
    <row r="2" customFormat="false" ht="31.5" hidden="false" customHeight="true" outlineLevel="0" collapsed="false">
      <c r="A2" s="8" t="s">
        <v>47</v>
      </c>
      <c r="B2" s="40" t="n">
        <v>10</v>
      </c>
      <c r="C2" s="41" t="n">
        <v>150</v>
      </c>
      <c r="D2" s="41" t="n">
        <v>210</v>
      </c>
      <c r="E2" s="41" t="n">
        <v>165</v>
      </c>
      <c r="F2" s="41" t="n">
        <v>260</v>
      </c>
      <c r="H2" s="6" t="n">
        <v>1</v>
      </c>
      <c r="I2" s="4" t="s">
        <v>136</v>
      </c>
      <c r="J2" s="47"/>
      <c r="K2" s="48" t="str">
        <f aca="false">IF(J2="","",IFERROR(IF(ROUND(J2,2)=ROUND(B2*D2,2),"✓ Correct","Try again"),"Try again"))</f>
        <v/>
      </c>
      <c r="L2" s="49" t="s">
        <v>137</v>
      </c>
    </row>
    <row r="3" customFormat="false" ht="31.5" hidden="false" customHeight="true" outlineLevel="0" collapsed="false">
      <c r="A3" s="8" t="s">
        <v>50</v>
      </c>
      <c r="B3" s="40" t="n">
        <v>5</v>
      </c>
      <c r="C3" s="41" t="n">
        <v>300</v>
      </c>
      <c r="D3" s="41" t="n">
        <v>450</v>
      </c>
      <c r="E3" s="41" t="n">
        <v>385</v>
      </c>
      <c r="F3" s="41" t="n">
        <v>520</v>
      </c>
      <c r="H3" s="6" t="n">
        <v>2</v>
      </c>
      <c r="I3" s="4" t="s">
        <v>138</v>
      </c>
      <c r="J3" s="47"/>
      <c r="K3" s="48" t="str">
        <f aca="false">IF(J3="","",IFERROR(IF(ROUND(J3,2)=ROUND(D3/C3-1,2),"✓ Correct","Try again"),"Try again"))</f>
        <v/>
      </c>
      <c r="L3" s="49" t="s">
        <v>139</v>
      </c>
    </row>
    <row r="4" customFormat="false" ht="31.5" hidden="false" customHeight="true" outlineLevel="0" collapsed="false">
      <c r="A4" s="8" t="s">
        <v>53</v>
      </c>
      <c r="B4" s="40" t="n">
        <v>20</v>
      </c>
      <c r="C4" s="41" t="n">
        <v>55</v>
      </c>
      <c r="D4" s="41" t="n">
        <v>68</v>
      </c>
      <c r="E4" s="41" t="n">
        <v>60</v>
      </c>
      <c r="F4" s="41" t="n">
        <v>74</v>
      </c>
      <c r="H4" s="6" t="n">
        <v>3</v>
      </c>
      <c r="I4" s="4" t="s">
        <v>140</v>
      </c>
      <c r="J4" s="47"/>
      <c r="K4" s="48" t="str">
        <f aca="false">IF(J4="","",IFERROR(IF(ROUND(J4,2)=ROUND((D4-E4)/(F4-E4),2),"✓ Correct","Try again"),"Try again"))</f>
        <v/>
      </c>
      <c r="L4" s="49" t="s">
        <v>141</v>
      </c>
    </row>
    <row r="5" customFormat="false" ht="31.5" hidden="false" customHeight="true" outlineLevel="0" collapsed="false">
      <c r="H5" s="6" t="n">
        <v>4</v>
      </c>
      <c r="I5" s="4" t="s">
        <v>142</v>
      </c>
      <c r="J5" s="47"/>
      <c r="K5" s="48" t="str">
        <f aca="false">IF(J5="","",IFERROR(IF(ROUND(J5,2)=ROUND(SUMPRODUCT(B2:B4,D2:D4),2),"✓ Correct","Try again"),"Try again"))</f>
        <v/>
      </c>
      <c r="L5" s="49" t="s">
        <v>143</v>
      </c>
    </row>
    <row r="6" customFormat="false" ht="31.5" hidden="false" customHeight="true" outlineLevel="0" collapsed="false">
      <c r="H6" s="6" t="n">
        <v>5</v>
      </c>
      <c r="I6" s="4" t="s">
        <v>144</v>
      </c>
      <c r="J6" s="47"/>
      <c r="K6" s="48" t="str">
        <f aca="false">IF(J6="","",IFERROR(IF(ROUND(J6,2)=ROUND(B7*B8,2),"✓ Correct","Try again"),"Try again"))</f>
        <v/>
      </c>
      <c r="L6" s="49" t="s">
        <v>145</v>
      </c>
    </row>
    <row r="7" customFormat="false" ht="15" hidden="false" customHeight="false" outlineLevel="0" collapsed="false">
      <c r="A7" s="50" t="s">
        <v>146</v>
      </c>
      <c r="B7" s="51" t="n">
        <v>2500</v>
      </c>
    </row>
    <row r="8" customFormat="false" ht="15" hidden="false" customHeight="false" outlineLevel="0" collapsed="false">
      <c r="A8" s="50" t="s">
        <v>147</v>
      </c>
      <c r="B8" s="52" t="n">
        <v>1.1</v>
      </c>
    </row>
    <row r="10" customFormat="false" ht="15" hidden="false" customHeight="false" outlineLevel="0" collapsed="false">
      <c r="A10" s="20" t="s">
        <v>148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D1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26"/>
    <col collapsed="false" customWidth="true" hidden="false" outlineLevel="0" max="3" min="3" style="0" width="50"/>
    <col collapsed="false" customWidth="true" hidden="false" outlineLevel="0" max="4" min="4" style="0" width="62"/>
  </cols>
  <sheetData>
    <row r="2" customFormat="false" ht="22.05" hidden="false" customHeight="false" outlineLevel="0" collapsed="false">
      <c r="B2" s="1" t="s">
        <v>149</v>
      </c>
    </row>
    <row r="3" customFormat="false" ht="15" hidden="false" customHeight="false" outlineLevel="0" collapsed="false">
      <c r="B3" s="2" t="s">
        <v>150</v>
      </c>
    </row>
    <row r="5" customFormat="false" ht="15" hidden="false" customHeight="false" outlineLevel="0" collapsed="false">
      <c r="B5" s="12" t="s">
        <v>151</v>
      </c>
      <c r="C5" s="12" t="s">
        <v>152</v>
      </c>
      <c r="D5" s="12" t="s">
        <v>153</v>
      </c>
    </row>
    <row r="6" customFormat="false" ht="30" hidden="false" customHeight="true" outlineLevel="0" collapsed="false">
      <c r="B6" s="53" t="s">
        <v>48</v>
      </c>
      <c r="C6" s="54" t="s">
        <v>49</v>
      </c>
      <c r="D6" s="54" t="s">
        <v>154</v>
      </c>
    </row>
    <row r="7" customFormat="false" ht="30" hidden="false" customHeight="true" outlineLevel="0" collapsed="false">
      <c r="B7" s="53" t="s">
        <v>155</v>
      </c>
      <c r="C7" s="54" t="s">
        <v>156</v>
      </c>
      <c r="D7" s="54" t="s">
        <v>157</v>
      </c>
    </row>
    <row r="8" customFormat="false" ht="30" hidden="false" customHeight="true" outlineLevel="0" collapsed="false">
      <c r="B8" s="53" t="s">
        <v>158</v>
      </c>
      <c r="C8" s="54" t="s">
        <v>159</v>
      </c>
      <c r="D8" s="54" t="s">
        <v>160</v>
      </c>
    </row>
    <row r="9" customFormat="false" ht="30" hidden="false" customHeight="true" outlineLevel="0" collapsed="false">
      <c r="B9" s="53" t="s">
        <v>161</v>
      </c>
      <c r="C9" s="54" t="s">
        <v>84</v>
      </c>
      <c r="D9" s="54" t="s">
        <v>162</v>
      </c>
    </row>
    <row r="10" customFormat="false" ht="30" hidden="false" customHeight="true" outlineLevel="0" collapsed="false">
      <c r="B10" s="53" t="s">
        <v>163</v>
      </c>
      <c r="C10" s="54" t="s">
        <v>164</v>
      </c>
      <c r="D10" s="54" t="s">
        <v>165</v>
      </c>
    </row>
    <row r="11" customFormat="false" ht="30" hidden="false" customHeight="true" outlineLevel="0" collapsed="false">
      <c r="B11" s="53" t="s">
        <v>166</v>
      </c>
      <c r="C11" s="54" t="s">
        <v>104</v>
      </c>
      <c r="D11" s="54" t="s">
        <v>167</v>
      </c>
    </row>
    <row r="13" customFormat="false" ht="15" hidden="false" customHeight="false" outlineLevel="0" collapsed="false">
      <c r="B13" s="10" t="s">
        <v>168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2026-09-30T02:02:12Z</dcterms:created>
  <dc:creator>openpyxl</dc:creator>
  <dc:description/>
  <dc:language>en-US</dc:language>
  <cp:lastModifiedBy/>
  <dcterms:modified xsi:type="dcterms:W3CDTF">2026-09-30T04:02:14Z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